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Documents\Сесії\VIII скликання\25 сесія 15.05.2024\"/>
    </mc:Choice>
  </mc:AlternateContent>
  <xr:revisionPtr revIDLastSave="0" documentId="13_ncr:1_{E0870A4F-B960-4AE2-BCA7-3FC1D387708B}" xr6:coauthVersionLast="47" xr6:coauthVersionMax="47" xr10:uidLastSave="{00000000-0000-0000-0000-000000000000}"/>
  <bookViews>
    <workbookView xWindow="2460" yWindow="2460" windowWidth="21600" windowHeight="11385" xr2:uid="{00000000-000D-0000-FFFF-FFFF00000000}"/>
  </bookViews>
  <sheets>
    <sheet name="Лист1" sheetId="2" r:id="rId1"/>
  </sheets>
  <definedNames>
    <definedName name="_xlnm.Print_Area" localSheetId="0">Лист1!$A$1:$I$99</definedName>
  </definedNames>
  <calcPr calcId="191029"/>
</workbook>
</file>

<file path=xl/calcChain.xml><?xml version="1.0" encoding="utf-8"?>
<calcChain xmlns="http://schemas.openxmlformats.org/spreadsheetml/2006/main">
  <c r="I62" i="2" l="1"/>
  <c r="H62" i="2"/>
  <c r="I63" i="2"/>
  <c r="H63" i="2"/>
  <c r="I50" i="2"/>
  <c r="H50" i="2"/>
  <c r="I49" i="2"/>
  <c r="H49" i="2"/>
  <c r="I48" i="2"/>
  <c r="H48" i="2"/>
  <c r="G44" i="2"/>
  <c r="I51" i="2"/>
  <c r="H51" i="2"/>
  <c r="I38" i="2"/>
  <c r="H27" i="2"/>
  <c r="H26" i="2"/>
  <c r="G40" i="2"/>
  <c r="G43" i="2" s="1"/>
  <c r="F40" i="2"/>
  <c r="F43" i="2"/>
  <c r="E40" i="2"/>
  <c r="E43" i="2" s="1"/>
  <c r="E70" i="2" s="1"/>
  <c r="H39" i="2"/>
  <c r="I52" i="2"/>
  <c r="H52" i="2"/>
  <c r="I42" i="2"/>
  <c r="I39" i="2"/>
  <c r="E44" i="2"/>
  <c r="H44" i="2" s="1"/>
  <c r="H38" i="2"/>
  <c r="H64" i="2"/>
  <c r="I65" i="2"/>
  <c r="H45" i="2"/>
  <c r="H46" i="2"/>
  <c r="H47" i="2"/>
  <c r="H20" i="2"/>
  <c r="H21" i="2"/>
  <c r="H22" i="2"/>
  <c r="H23" i="2"/>
  <c r="I23" i="2"/>
  <c r="H24" i="2"/>
  <c r="I37" i="2"/>
  <c r="I27" i="2"/>
  <c r="I26" i="2"/>
  <c r="I22" i="2"/>
  <c r="I21" i="2"/>
  <c r="F44" i="2"/>
  <c r="I44" i="2"/>
  <c r="H75" i="2"/>
  <c r="H74" i="2"/>
  <c r="I75" i="2"/>
  <c r="I74" i="2"/>
  <c r="I19" i="2"/>
  <c r="I14" i="2"/>
  <c r="H14" i="2"/>
  <c r="H37" i="2"/>
  <c r="H57" i="2"/>
  <c r="I72" i="2"/>
  <c r="H72" i="2"/>
  <c r="H58" i="2"/>
  <c r="I36" i="2"/>
  <c r="H36" i="2"/>
  <c r="I29" i="2"/>
  <c r="H29" i="2"/>
  <c r="I53" i="2"/>
  <c r="H53" i="2"/>
  <c r="I20" i="2"/>
  <c r="I24" i="2"/>
  <c r="I58" i="2"/>
  <c r="I56" i="2"/>
  <c r="H56" i="2"/>
  <c r="I69" i="2"/>
  <c r="H69" i="2"/>
  <c r="I41" i="2"/>
  <c r="H41" i="2"/>
  <c r="I64" i="2"/>
  <c r="I57" i="2"/>
  <c r="I55" i="2"/>
  <c r="H55" i="2"/>
  <c r="I47" i="2"/>
  <c r="I46" i="2"/>
  <c r="I45" i="2"/>
  <c r="I35" i="2"/>
  <c r="H35" i="2"/>
  <c r="I34" i="2"/>
  <c r="H34" i="2"/>
  <c r="I33" i="2"/>
  <c r="H33" i="2"/>
  <c r="I32" i="2"/>
  <c r="H32" i="2"/>
  <c r="I31" i="2"/>
  <c r="H31" i="2"/>
  <c r="I30" i="2"/>
  <c r="H30" i="2"/>
  <c r="I28" i="2"/>
  <c r="H28" i="2"/>
  <c r="H25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F70" i="2"/>
  <c r="H40" i="2"/>
  <c r="I40" i="2"/>
  <c r="G70" i="2" l="1"/>
  <c r="H43" i="2"/>
  <c r="I43" i="2"/>
  <c r="I70" i="2" l="1"/>
  <c r="H70" i="2"/>
</calcChain>
</file>

<file path=xl/sharedStrings.xml><?xml version="1.0" encoding="utf-8"?>
<sst xmlns="http://schemas.openxmlformats.org/spreadsheetml/2006/main" count="161" uniqueCount="108">
  <si>
    <t/>
  </si>
  <si>
    <t>% виконання до річного призначення</t>
  </si>
  <si>
    <t>% виконання до уточнених призначень</t>
  </si>
  <si>
    <t>Додаток № 2</t>
  </si>
  <si>
    <t>Найменування видатків згідно із бюджетною класифікацією</t>
  </si>
  <si>
    <t>Разом по загальному фонду</t>
  </si>
  <si>
    <t>Разом по загальному фонду з трансфертами</t>
  </si>
  <si>
    <t>Разом по спеціальному фонду</t>
  </si>
  <si>
    <t>Всього видатків загального та спеціального фонду</t>
  </si>
  <si>
    <t xml:space="preserve">Призначено на рік </t>
  </si>
  <si>
    <t>Призначено на рік з урахуванням змін</t>
  </si>
  <si>
    <t>На початок періоду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</si>
  <si>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</si>
  <si>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</si>
  <si>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1040</t>
  </si>
  <si>
    <t>1090</t>
  </si>
  <si>
    <t>0810</t>
  </si>
  <si>
    <t>Проведення навчально-тренувальних зборів і змагань з олімпійських видів спорту</t>
  </si>
  <si>
    <t>0133</t>
  </si>
  <si>
    <t>0921</t>
  </si>
  <si>
    <t>0960</t>
  </si>
  <si>
    <t>Надання позашкільної освіти позашкільними закладами освіти, заходи із позашкільної роботи з дітьми</t>
  </si>
  <si>
    <t>0990</t>
  </si>
  <si>
    <t>0910</t>
  </si>
  <si>
    <t>0824</t>
  </si>
  <si>
    <t>0828</t>
  </si>
  <si>
    <t>0829</t>
  </si>
  <si>
    <t>0421</t>
  </si>
  <si>
    <t>0180</t>
  </si>
  <si>
    <t>Код ФКВКБ3</t>
  </si>
  <si>
    <t>Керівництво і управління у відповідній сфері у містах (місті Києві), селищах, селах, об`єднаних територіальних громадах</t>
  </si>
  <si>
    <t>Інша діяльність у сфері державного управління</t>
  </si>
  <si>
    <t>Надання дошкільної освіти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</si>
  <si>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</si>
  <si>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Забезпечення діяльності інших закладів у сфері освіти</t>
  </si>
  <si>
    <t>Інші програми та заходи у сфері освіти</t>
  </si>
  <si>
    <t>Інші заходи та заклади молодіжної політики</t>
  </si>
  <si>
    <t>Інші заходи у сфері соціального захисту і соціального забезпечення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</si>
  <si>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</si>
  <si>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</si>
  <si>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Інші заходи в галузі культури і мистецтва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</si>
  <si>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</si>
  <si>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</si>
  <si>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Здійснення заходів із землеустрою</t>
  </si>
  <si>
    <t>Утримання та розвиток інших об`єктів транспортної інфраструктури</t>
  </si>
  <si>
    <t>0620</t>
  </si>
  <si>
    <t>0456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</si>
  <si>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</si>
  <si>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</si>
  <si>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>Розроблення схем планування та забудови територій (містобудівної документації)</t>
  </si>
  <si>
    <t>Інша діяльність у сфері екології та охорони природних ресурсів</t>
  </si>
  <si>
    <t>0540</t>
  </si>
  <si>
    <t>0443</t>
  </si>
  <si>
    <t>На кінець періоду</t>
  </si>
  <si>
    <t>Джерела фінансування дефіциту бюджету загального фонду</t>
  </si>
  <si>
    <t>Внутрішнє фінансування</t>
  </si>
  <si>
    <t>Фінансування за рахунок зміни залишків коштів бюджетів</t>
  </si>
  <si>
    <t>Кошти що передаються із загального фонду до бюджету розвитку(спец.фонду)</t>
  </si>
  <si>
    <t>Фінансування за активними операціями</t>
  </si>
  <si>
    <t>Зміни обсягів бюджетних коштів</t>
  </si>
  <si>
    <t>Джерела фінансування дефіциту бюджету спеціального фонду</t>
  </si>
  <si>
    <t xml:space="preserve">Фінансування за рахунок залишків коштів на рахунках бюджетних установ 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</si>
  <si>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</si>
  <si>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Забезпечення діяльності бібліотек</t>
  </si>
  <si>
    <t>1020</t>
  </si>
  <si>
    <t>Заходи, пов`язані з поліпшенням питної води</t>
  </si>
  <si>
    <t>Заходи із запобігання та ліквідації надзвичайних ситуацій та наслідків стихійного лиха</t>
  </si>
  <si>
    <t>0320</t>
  </si>
  <si>
    <t>1060</t>
  </si>
  <si>
    <t>Надання довгострокових кредитів індивідуальним забудовникам житла на селі</t>
  </si>
  <si>
    <t>Інші розрахунки</t>
  </si>
  <si>
    <t>Централізовані заходи з лікування хворих на цукровий та нецукровий діабет</t>
  </si>
  <si>
    <t>0763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</si>
  <si>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</si>
  <si>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</si>
  <si>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</si>
  <si>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</si>
  <si>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0731</t>
  </si>
  <si>
    <t>0726</t>
  </si>
  <si>
    <t>1070</t>
  </si>
  <si>
    <t>Пільгове медичне обслуговування осіб, які постраждали внаслідок Чорнобильської катастрофи</t>
  </si>
  <si>
    <t>Повернення довгострокових кредитів, наданих індивідуальним забудовникам житла на селі</t>
  </si>
  <si>
    <t>Кредитування загального фонду</t>
  </si>
  <si>
    <t>Кредитування спеціального фонду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</si>
  <si>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</si>
  <si>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</si>
  <si>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</si>
  <si>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0380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</si>
  <si>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</si>
  <si>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 в галузі сільського господарства</t>
  </si>
  <si>
    <t>Придбання житла для окремих категорій населення відповідно до законодавства</t>
  </si>
  <si>
    <t>Будівництво об`єктів житлово-комунального господарства</t>
  </si>
  <si>
    <t>Заходи та роботи з територіальної оборони</t>
  </si>
  <si>
    <t>0610</t>
  </si>
  <si>
    <t xml:space="preserve">                                    </t>
  </si>
  <si>
    <t>Інше внутрішнє фінансування</t>
  </si>
  <si>
    <t xml:space="preserve">                    Виконання селищного бюджету за І квартал 2024 року по видатках </t>
  </si>
  <si>
    <t>Виконано за І квартал 2024 року</t>
  </si>
  <si>
    <t>0950</t>
  </si>
  <si>
    <t>Надання позашкільної освіти закладами позашкільної освіти, заходи із позашкільної роботи з дітьми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</si>
  <si>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</si>
  <si>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</si>
  <si>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Будівництво інших об`єктів комунальної власності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</si>
  <si>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</si>
  <si>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до рішення сесії  селищної</t>
  </si>
  <si>
    <t>Селищний голова</t>
  </si>
  <si>
    <t>Андрій ПОРТНИЙ</t>
  </si>
  <si>
    <t>ради від 15.05.2024 року № 25-3038-VIII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</si>
</sst>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MS Sans Serif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MS Sans Serif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MS Sans Serif"/>
      <charset val="204"/>
    </font>
    <font>
      <sz val="10"/>
      <name val="MS Sans Serif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69"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8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1" fontId="4" fillId="0" borderId="2" xfId="0" applyNumberFormat="1" applyFont="1" applyBorder="1" applyAlignment="1">
      <alignment horizontal="right" vertical="top"/>
    </xf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right"/>
    </xf>
    <xf numFmtId="2" fontId="12" fillId="0" borderId="0" xfId="1" applyNumberFormat="1"/>
    <xf numFmtId="164" fontId="4" fillId="0" borderId="3" xfId="0" applyNumberFormat="1" applyFont="1" applyBorder="1" applyAlignment="1">
      <alignment horizontal="center" vertical="top"/>
    </xf>
    <xf numFmtId="164" fontId="8" fillId="0" borderId="7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" fontId="4" fillId="0" borderId="8" xfId="0" applyNumberFormat="1" applyFont="1" applyBorder="1" applyAlignment="1">
      <alignment horizontal="center" vertical="top"/>
    </xf>
    <xf numFmtId="1" fontId="4" fillId="0" borderId="9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4" fillId="0" borderId="0" xfId="0" applyFont="1"/>
    <xf numFmtId="49" fontId="14" fillId="0" borderId="2" xfId="2" quotePrefix="1" applyNumberFormat="1" applyFont="1" applyBorder="1" applyAlignment="1">
      <alignment horizontal="center"/>
    </xf>
    <xf numFmtId="0" fontId="14" fillId="0" borderId="2" xfId="2" applyFont="1" applyBorder="1" applyAlignment="1">
      <alignment wrapText="1"/>
    </xf>
    <xf numFmtId="4" fontId="14" fillId="0" borderId="2" xfId="1" quotePrefix="1" applyNumberFormat="1" applyFont="1" applyBorder="1" applyAlignment="1">
      <alignment vertical="center" wrapText="1"/>
    </xf>
    <xf numFmtId="0" fontId="14" fillId="0" borderId="2" xfId="1" applyFont="1" applyBorder="1" applyAlignment="1">
      <alignment wrapText="1"/>
    </xf>
    <xf numFmtId="4" fontId="14" fillId="0" borderId="2" xfId="1" quotePrefix="1" applyNumberFormat="1" applyFont="1" applyBorder="1" applyAlignment="1">
      <alignment horizontal="center" vertical="center" wrapText="1"/>
    </xf>
    <xf numFmtId="0" fontId="14" fillId="0" borderId="2" xfId="2" applyFont="1" applyBorder="1"/>
    <xf numFmtId="0" fontId="14" fillId="0" borderId="2" xfId="1" applyFont="1" applyBorder="1"/>
    <xf numFmtId="0" fontId="14" fillId="0" borderId="1" xfId="2" applyFont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14" fillId="0" borderId="2" xfId="1" quotePrefix="1" applyFont="1" applyBorder="1" applyAlignment="1">
      <alignment horizontal="center" wrapText="1"/>
    </xf>
    <xf numFmtId="0" fontId="14" fillId="0" borderId="2" xfId="1" quotePrefix="1" applyFont="1" applyBorder="1" applyAlignment="1">
      <alignment vertical="center" wrapText="1"/>
    </xf>
    <xf numFmtId="0" fontId="15" fillId="0" borderId="2" xfId="1" quotePrefix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 vertical="center" wrapText="1"/>
    </xf>
    <xf numFmtId="1" fontId="14" fillId="0" borderId="2" xfId="2" applyNumberFormat="1" applyFont="1" applyBorder="1" applyAlignment="1">
      <alignment vertical="center"/>
    </xf>
    <xf numFmtId="1" fontId="4" fillId="0" borderId="9" xfId="0" applyNumberFormat="1" applyFont="1" applyBorder="1" applyAlignment="1">
      <alignment horizontal="right" vertical="top"/>
    </xf>
    <xf numFmtId="1" fontId="4" fillId="0" borderId="6" xfId="0" applyNumberFormat="1" applyFont="1" applyBorder="1" applyAlignment="1">
      <alignment horizontal="right" vertical="top"/>
    </xf>
    <xf numFmtId="1" fontId="12" fillId="0" borderId="2" xfId="1" applyNumberFormat="1" applyBorder="1"/>
    <xf numFmtId="2" fontId="12" fillId="0" borderId="2" xfId="1" applyNumberFormat="1" applyBorder="1"/>
    <xf numFmtId="0" fontId="12" fillId="0" borderId="2" xfId="1" applyBorder="1" applyAlignment="1">
      <alignment wrapText="1"/>
    </xf>
    <xf numFmtId="0" fontId="12" fillId="0" borderId="2" xfId="1" applyBorder="1"/>
    <xf numFmtId="4" fontId="12" fillId="0" borderId="2" xfId="1" quotePrefix="1" applyNumberFormat="1" applyBorder="1" applyAlignment="1">
      <alignment horizontal="center" vertical="center" wrapText="1"/>
    </xf>
    <xf numFmtId="37" fontId="16" fillId="2" borderId="10" xfId="0" applyNumberFormat="1" applyFont="1" applyFill="1" applyBorder="1" applyAlignment="1">
      <alignment horizontal="right" vertical="center" wrapText="1"/>
    </xf>
    <xf numFmtId="37" fontId="4" fillId="0" borderId="2" xfId="0" applyNumberFormat="1" applyFont="1" applyBorder="1" applyAlignment="1">
      <alignment horizontal="center" vertical="top"/>
    </xf>
    <xf numFmtId="1" fontId="16" fillId="2" borderId="10" xfId="0" applyNumberFormat="1" applyFont="1" applyFill="1" applyBorder="1" applyAlignment="1">
      <alignment horizontal="right" vertical="center" wrapText="1"/>
    </xf>
    <xf numFmtId="2" fontId="13" fillId="0" borderId="2" xfId="1" applyNumberFormat="1" applyFont="1" applyBorder="1"/>
    <xf numFmtId="1" fontId="13" fillId="0" borderId="2" xfId="1" applyNumberFormat="1" applyFont="1" applyBorder="1"/>
    <xf numFmtId="1" fontId="4" fillId="0" borderId="2" xfId="0" applyNumberFormat="1" applyFont="1" applyBorder="1" applyAlignment="1">
      <alignment horizontal="right"/>
    </xf>
    <xf numFmtId="0" fontId="14" fillId="0" borderId="1" xfId="1" applyFont="1" applyBorder="1"/>
    <xf numFmtId="0" fontId="6" fillId="0" borderId="0" xfId="0" applyFont="1" applyAlignment="1">
      <alignment horizontal="center" vertical="top"/>
    </xf>
    <xf numFmtId="0" fontId="16" fillId="2" borderId="10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</cellXfs>
  <cellStyles count="4">
    <cellStyle name="Звичайний" xfId="0" builtinId="0"/>
    <cellStyle name="Обычный 15" xfId="1" xr:uid="{00000000-0005-0000-0000-000001000000}"/>
    <cellStyle name="Обычный 2" xfId="2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L99"/>
  <sheetViews>
    <sheetView tabSelected="1" topLeftCell="A95" zoomScale="110" zoomScaleNormal="110" workbookViewId="0">
      <selection activeCell="G3" sqref="G3"/>
    </sheetView>
  </sheetViews>
  <sheetFormatPr defaultRowHeight="12.75" x14ac:dyDescent="0.2"/>
  <cols>
    <col min="1" max="1" width="7.140625" customWidth="1"/>
    <col min="2" max="2" width="0" hidden="1" customWidth="1"/>
    <col min="3" max="3" width="11.7109375" style="4" customWidth="1"/>
    <col min="4" max="4" width="53.85546875" customWidth="1"/>
    <col min="5" max="5" width="13.28515625" style="4" customWidth="1"/>
    <col min="6" max="6" width="14.7109375" style="4" customWidth="1"/>
    <col min="7" max="7" width="12.5703125" style="4" customWidth="1"/>
    <col min="8" max="8" width="11.42578125" style="4" customWidth="1"/>
    <col min="9" max="9" width="14.5703125" style="4" customWidth="1"/>
    <col min="10" max="10" width="13.28515625" customWidth="1"/>
    <col min="11" max="11" width="12.28515625" customWidth="1"/>
    <col min="12" max="12" width="11.28515625" customWidth="1"/>
  </cols>
  <sheetData>
    <row r="1" spans="3:10" ht="10.9" customHeight="1" x14ac:dyDescent="0.2">
      <c r="C1" s="7"/>
      <c r="G1" s="28" t="s">
        <v>3</v>
      </c>
      <c r="H1"/>
      <c r="I1"/>
    </row>
    <row r="2" spans="3:10" ht="16.899999999999999" customHeight="1" x14ac:dyDescent="0.2">
      <c r="C2" s="7"/>
      <c r="G2" s="36" t="s">
        <v>104</v>
      </c>
      <c r="H2" s="36"/>
      <c r="I2" s="36"/>
      <c r="J2" s="36"/>
    </row>
    <row r="3" spans="3:10" ht="13.15" customHeight="1" x14ac:dyDescent="0.2">
      <c r="C3" s="7"/>
      <c r="G3" s="36" t="s">
        <v>107</v>
      </c>
      <c r="H3" s="36"/>
      <c r="I3" s="36"/>
      <c r="J3" s="36"/>
    </row>
    <row r="4" spans="3:10" ht="9" customHeight="1" x14ac:dyDescent="0.2">
      <c r="C4" s="8"/>
      <c r="G4" s="5"/>
      <c r="H4" s="19"/>
      <c r="I4" s="20"/>
    </row>
    <row r="5" spans="3:10" x14ac:dyDescent="0.2">
      <c r="C5" s="4" t="s">
        <v>0</v>
      </c>
    </row>
    <row r="6" spans="3:10" x14ac:dyDescent="0.2">
      <c r="C6" s="66" t="s">
        <v>96</v>
      </c>
      <c r="D6" s="66"/>
      <c r="E6" s="66"/>
      <c r="F6" s="66"/>
      <c r="G6" s="66"/>
      <c r="H6" s="66"/>
      <c r="I6" s="66"/>
    </row>
    <row r="7" spans="3:10" ht="18.600000000000001" customHeight="1" x14ac:dyDescent="0.2">
      <c r="C7" s="66"/>
      <c r="D7" s="66"/>
      <c r="E7" s="66"/>
      <c r="F7" s="66"/>
      <c r="G7" s="66"/>
      <c r="H7" s="66"/>
      <c r="I7" s="66"/>
    </row>
    <row r="8" spans="3:10" ht="64.5" customHeight="1" x14ac:dyDescent="0.2">
      <c r="C8" s="6" t="s">
        <v>29</v>
      </c>
      <c r="D8" s="1" t="s">
        <v>4</v>
      </c>
      <c r="E8" s="2" t="s">
        <v>9</v>
      </c>
      <c r="F8" s="2" t="s">
        <v>10</v>
      </c>
      <c r="G8" s="2" t="s">
        <v>97</v>
      </c>
      <c r="H8" s="2" t="s">
        <v>1</v>
      </c>
      <c r="I8" s="2" t="s">
        <v>2</v>
      </c>
    </row>
    <row r="9" spans="3:10" ht="51" x14ac:dyDescent="0.2">
      <c r="C9" s="37" t="s">
        <v>12</v>
      </c>
      <c r="D9" s="38" t="s">
        <v>13</v>
      </c>
      <c r="E9" s="55">
        <v>13266998</v>
      </c>
      <c r="F9" s="55">
        <v>13415344.969999999</v>
      </c>
      <c r="G9" s="55">
        <v>3629461</v>
      </c>
      <c r="H9" s="10">
        <f t="shared" ref="H9:H18" si="0">G9/E9*100</f>
        <v>27.357062991944371</v>
      </c>
      <c r="I9" s="10">
        <f>G9/F9*100</f>
        <v>27.054548415388236</v>
      </c>
    </row>
    <row r="10" spans="3:10" s="3" customFormat="1" ht="25.5" x14ac:dyDescent="0.2">
      <c r="C10" s="37" t="s">
        <v>12</v>
      </c>
      <c r="D10" s="38" t="s">
        <v>30</v>
      </c>
      <c r="E10" s="55">
        <v>1659500</v>
      </c>
      <c r="F10" s="55">
        <v>1659500</v>
      </c>
      <c r="G10" s="55">
        <v>399028.13</v>
      </c>
      <c r="H10" s="10">
        <f t="shared" si="0"/>
        <v>24.045081651099729</v>
      </c>
      <c r="I10" s="10">
        <f t="shared" ref="I10:I43" si="1">G10/F10*100</f>
        <v>24.045081651099729</v>
      </c>
    </row>
    <row r="11" spans="3:10" s="3" customFormat="1" x14ac:dyDescent="0.2">
      <c r="C11" s="37" t="s">
        <v>18</v>
      </c>
      <c r="D11" s="38" t="s">
        <v>31</v>
      </c>
      <c r="E11" s="55">
        <v>518800</v>
      </c>
      <c r="F11" s="55">
        <v>518800</v>
      </c>
      <c r="G11" s="55">
        <v>186304.59</v>
      </c>
      <c r="H11" s="10">
        <f t="shared" si="0"/>
        <v>35.910676561295297</v>
      </c>
      <c r="I11" s="10">
        <f t="shared" si="1"/>
        <v>35.910676561295297</v>
      </c>
    </row>
    <row r="12" spans="3:10" x14ac:dyDescent="0.2">
      <c r="C12" s="37" t="s">
        <v>23</v>
      </c>
      <c r="D12" s="38" t="s">
        <v>32</v>
      </c>
      <c r="E12" s="55">
        <v>14949000</v>
      </c>
      <c r="F12" s="55">
        <v>16272500</v>
      </c>
      <c r="G12" s="55">
        <v>3328017.52</v>
      </c>
      <c r="H12" s="10">
        <f t="shared" si="0"/>
        <v>22.262475884674558</v>
      </c>
      <c r="I12" s="10">
        <f t="shared" si="1"/>
        <v>20.451789952373638</v>
      </c>
    </row>
    <row r="13" spans="3:10" ht="25.5" x14ac:dyDescent="0.2">
      <c r="C13" s="37" t="s">
        <v>19</v>
      </c>
      <c r="D13" s="39" t="s">
        <v>73</v>
      </c>
      <c r="E13" s="55">
        <v>19064000</v>
      </c>
      <c r="F13" s="55">
        <v>18632100</v>
      </c>
      <c r="G13" s="55">
        <v>4999672.08</v>
      </c>
      <c r="H13" s="10">
        <f t="shared" si="0"/>
        <v>26.225724297104492</v>
      </c>
      <c r="I13" s="10">
        <f t="shared" si="1"/>
        <v>26.833647736970068</v>
      </c>
    </row>
    <row r="14" spans="3:10" ht="25.5" x14ac:dyDescent="0.2">
      <c r="C14" s="37" t="s">
        <v>19</v>
      </c>
      <c r="D14" s="39" t="s">
        <v>73</v>
      </c>
      <c r="E14" s="55">
        <v>36169100</v>
      </c>
      <c r="F14" s="55">
        <v>36169100</v>
      </c>
      <c r="G14" s="55">
        <v>8008519.4800000004</v>
      </c>
      <c r="H14" s="10">
        <f t="shared" si="0"/>
        <v>22.141882103784724</v>
      </c>
      <c r="I14" s="10">
        <f>G14/F14*100</f>
        <v>22.141882103784724</v>
      </c>
    </row>
    <row r="15" spans="3:10" ht="25.5" x14ac:dyDescent="0.2">
      <c r="C15" s="37" t="s">
        <v>20</v>
      </c>
      <c r="D15" s="38" t="s">
        <v>21</v>
      </c>
      <c r="E15" s="55">
        <v>1901000</v>
      </c>
      <c r="F15" s="55">
        <v>1901000</v>
      </c>
      <c r="G15" s="55">
        <v>470069.29</v>
      </c>
      <c r="H15" s="10">
        <f t="shared" si="0"/>
        <v>24.727474487112044</v>
      </c>
      <c r="I15" s="10">
        <f t="shared" si="1"/>
        <v>24.727474487112044</v>
      </c>
    </row>
    <row r="16" spans="3:10" ht="38.25" x14ac:dyDescent="0.2">
      <c r="C16" s="37" t="s">
        <v>20</v>
      </c>
      <c r="D16" s="38" t="s">
        <v>33</v>
      </c>
      <c r="E16" s="55">
        <v>2097600</v>
      </c>
      <c r="F16" s="55">
        <v>2097600</v>
      </c>
      <c r="G16" s="55">
        <v>594856.25</v>
      </c>
      <c r="H16" s="10">
        <f t="shared" si="0"/>
        <v>28.358898264683447</v>
      </c>
      <c r="I16" s="10">
        <f t="shared" si="1"/>
        <v>28.358898264683447</v>
      </c>
    </row>
    <row r="17" spans="3:9" ht="18" customHeight="1" x14ac:dyDescent="0.2">
      <c r="C17" s="37" t="s">
        <v>22</v>
      </c>
      <c r="D17" s="38" t="s">
        <v>34</v>
      </c>
      <c r="E17" s="55">
        <v>2007200</v>
      </c>
      <c r="F17" s="55">
        <v>2439100</v>
      </c>
      <c r="G17" s="55">
        <v>614268.27</v>
      </c>
      <c r="H17" s="10">
        <f t="shared" si="0"/>
        <v>30.603241829414113</v>
      </c>
      <c r="I17" s="10">
        <f t="shared" si="1"/>
        <v>25.184218359230865</v>
      </c>
    </row>
    <row r="18" spans="3:9" ht="19.149999999999999" customHeight="1" x14ac:dyDescent="0.2">
      <c r="C18" s="37" t="s">
        <v>22</v>
      </c>
      <c r="D18" s="38" t="s">
        <v>35</v>
      </c>
      <c r="E18" s="55">
        <v>12670</v>
      </c>
      <c r="F18" s="54">
        <v>12670</v>
      </c>
      <c r="G18" s="54">
        <v>1810</v>
      </c>
      <c r="H18" s="10">
        <f t="shared" si="0"/>
        <v>14.285714285714285</v>
      </c>
      <c r="I18" s="10">
        <f t="shared" si="1"/>
        <v>14.285714285714285</v>
      </c>
    </row>
    <row r="19" spans="3:9" ht="38.25" x14ac:dyDescent="0.2">
      <c r="C19" s="41" t="s">
        <v>22</v>
      </c>
      <c r="D19" s="39" t="s">
        <v>74</v>
      </c>
      <c r="E19" s="55">
        <v>0</v>
      </c>
      <c r="F19" s="54">
        <v>0</v>
      </c>
      <c r="G19" s="54">
        <v>0</v>
      </c>
      <c r="H19" s="10"/>
      <c r="I19" s="10" t="e">
        <f t="shared" si="1"/>
        <v>#DIV/0!</v>
      </c>
    </row>
    <row r="20" spans="3:9" ht="28.9" customHeight="1" x14ac:dyDescent="0.2">
      <c r="C20" s="41" t="s">
        <v>77</v>
      </c>
      <c r="D20" s="40" t="s">
        <v>75</v>
      </c>
      <c r="E20" s="55">
        <v>3449000</v>
      </c>
      <c r="F20" s="55">
        <v>3449000</v>
      </c>
      <c r="G20" s="54">
        <v>928894</v>
      </c>
      <c r="H20" s="10">
        <f t="shared" ref="H20:H37" si="2">G20/E20*100</f>
        <v>26.93227022325312</v>
      </c>
      <c r="I20" s="10">
        <f t="shared" si="1"/>
        <v>26.93227022325312</v>
      </c>
    </row>
    <row r="21" spans="3:9" ht="28.9" customHeight="1" x14ac:dyDescent="0.2">
      <c r="C21" s="41" t="s">
        <v>78</v>
      </c>
      <c r="D21" s="40" t="s">
        <v>76</v>
      </c>
      <c r="E21" s="55">
        <v>1458200</v>
      </c>
      <c r="F21" s="55">
        <v>1578200</v>
      </c>
      <c r="G21" s="54">
        <v>309287</v>
      </c>
      <c r="H21" s="10">
        <f t="shared" si="2"/>
        <v>21.210190646001919</v>
      </c>
      <c r="I21" s="10">
        <f t="shared" si="1"/>
        <v>19.597452794322646</v>
      </c>
    </row>
    <row r="22" spans="3:9" ht="28.9" customHeight="1" x14ac:dyDescent="0.2">
      <c r="C22" s="41" t="s">
        <v>72</v>
      </c>
      <c r="D22" s="40" t="s">
        <v>71</v>
      </c>
      <c r="E22" s="55">
        <v>170732</v>
      </c>
      <c r="F22" s="54">
        <v>170732</v>
      </c>
      <c r="G22" s="54">
        <v>0</v>
      </c>
      <c r="H22" s="10">
        <f t="shared" si="2"/>
        <v>0</v>
      </c>
      <c r="I22" s="10">
        <f t="shared" si="1"/>
        <v>0</v>
      </c>
    </row>
    <row r="23" spans="3:9" ht="28.9" customHeight="1" x14ac:dyDescent="0.2">
      <c r="C23" s="41" t="s">
        <v>79</v>
      </c>
      <c r="D23" s="39" t="s">
        <v>80</v>
      </c>
      <c r="E23" s="55">
        <v>76700</v>
      </c>
      <c r="F23" s="55">
        <v>76700</v>
      </c>
      <c r="G23" s="54">
        <v>15808</v>
      </c>
      <c r="H23" s="10">
        <f t="shared" si="2"/>
        <v>20.610169491525422</v>
      </c>
      <c r="I23" s="10">
        <f>H23/F23*100</f>
        <v>2.6871146664309547E-2</v>
      </c>
    </row>
    <row r="24" spans="3:9" ht="38.25" x14ac:dyDescent="0.2">
      <c r="C24" s="37" t="s">
        <v>64</v>
      </c>
      <c r="D24" s="38" t="s">
        <v>62</v>
      </c>
      <c r="E24" s="55">
        <v>7492000</v>
      </c>
      <c r="F24" s="55">
        <v>7492000</v>
      </c>
      <c r="G24" s="54">
        <v>2247208</v>
      </c>
      <c r="H24" s="10">
        <f t="shared" si="2"/>
        <v>29.994767752269087</v>
      </c>
      <c r="I24" s="10">
        <f t="shared" si="1"/>
        <v>29.994767752269087</v>
      </c>
    </row>
    <row r="25" spans="3:9" x14ac:dyDescent="0.2">
      <c r="C25" s="37" t="s">
        <v>14</v>
      </c>
      <c r="D25" s="38" t="s">
        <v>36</v>
      </c>
      <c r="E25" s="55">
        <v>30000</v>
      </c>
      <c r="F25" s="55">
        <v>30000</v>
      </c>
      <c r="G25" s="54">
        <v>0</v>
      </c>
      <c r="H25" s="10">
        <f t="shared" si="2"/>
        <v>0</v>
      </c>
      <c r="I25" s="10"/>
    </row>
    <row r="26" spans="3:9" ht="51" x14ac:dyDescent="0.2">
      <c r="C26" s="41" t="s">
        <v>84</v>
      </c>
      <c r="D26" s="39" t="s">
        <v>85</v>
      </c>
      <c r="E26" s="55">
        <v>500000</v>
      </c>
      <c r="F26" s="55">
        <v>500000</v>
      </c>
      <c r="G26" s="54">
        <v>117819</v>
      </c>
      <c r="H26" s="10">
        <f t="shared" si="2"/>
        <v>23.563799999999997</v>
      </c>
      <c r="I26" s="10">
        <f t="shared" si="1"/>
        <v>23.563799999999997</v>
      </c>
    </row>
    <row r="27" spans="3:9" ht="51" x14ac:dyDescent="0.2">
      <c r="C27" s="41" t="s">
        <v>68</v>
      </c>
      <c r="D27" s="39" t="s">
        <v>86</v>
      </c>
      <c r="E27" s="55">
        <v>200000</v>
      </c>
      <c r="F27" s="55">
        <v>200000</v>
      </c>
      <c r="G27" s="54">
        <v>92000</v>
      </c>
      <c r="H27" s="10">
        <f t="shared" si="2"/>
        <v>46</v>
      </c>
      <c r="I27" s="10">
        <f t="shared" si="1"/>
        <v>46</v>
      </c>
    </row>
    <row r="28" spans="3:9" ht="25.5" x14ac:dyDescent="0.2">
      <c r="C28" s="37" t="s">
        <v>15</v>
      </c>
      <c r="D28" s="38" t="s">
        <v>37</v>
      </c>
      <c r="E28" s="55">
        <v>1368000</v>
      </c>
      <c r="F28" s="55">
        <v>1368000</v>
      </c>
      <c r="G28" s="54">
        <v>401000</v>
      </c>
      <c r="H28" s="10">
        <f t="shared" si="2"/>
        <v>29.312865497076025</v>
      </c>
      <c r="I28" s="10">
        <f t="shared" si="1"/>
        <v>29.312865497076025</v>
      </c>
    </row>
    <row r="29" spans="3:9" x14ac:dyDescent="0.2">
      <c r="C29" s="37" t="s">
        <v>24</v>
      </c>
      <c r="D29" s="42" t="s">
        <v>63</v>
      </c>
      <c r="E29" s="55">
        <v>2016200</v>
      </c>
      <c r="F29" s="55">
        <v>2016200</v>
      </c>
      <c r="G29" s="54">
        <v>559324</v>
      </c>
      <c r="H29" s="10">
        <f t="shared" si="2"/>
        <v>27.741493899414742</v>
      </c>
      <c r="I29" s="10">
        <f>G29/F29*100</f>
        <v>27.741493899414742</v>
      </c>
    </row>
    <row r="30" spans="3:9" x14ac:dyDescent="0.2">
      <c r="C30" s="37" t="s">
        <v>24</v>
      </c>
      <c r="D30" s="38" t="s">
        <v>38</v>
      </c>
      <c r="E30" s="55">
        <v>577000</v>
      </c>
      <c r="F30" s="55">
        <v>577000</v>
      </c>
      <c r="G30" s="54">
        <v>146565</v>
      </c>
      <c r="H30" s="10">
        <f t="shared" si="2"/>
        <v>25.401213171577126</v>
      </c>
      <c r="I30" s="10">
        <f t="shared" si="1"/>
        <v>25.401213171577126</v>
      </c>
    </row>
    <row r="31" spans="3:9" ht="25.5" x14ac:dyDescent="0.2">
      <c r="C31" s="37" t="s">
        <v>25</v>
      </c>
      <c r="D31" s="38" t="s">
        <v>39</v>
      </c>
      <c r="E31" s="55">
        <v>3614400</v>
      </c>
      <c r="F31" s="55">
        <v>3614400</v>
      </c>
      <c r="G31" s="54">
        <v>966279</v>
      </c>
      <c r="H31" s="10">
        <f t="shared" si="2"/>
        <v>26.734146746347943</v>
      </c>
      <c r="I31" s="10">
        <f t="shared" si="1"/>
        <v>26.734146746347943</v>
      </c>
    </row>
    <row r="32" spans="3:9" x14ac:dyDescent="0.2">
      <c r="C32" s="37" t="s">
        <v>26</v>
      </c>
      <c r="D32" s="38" t="s">
        <v>40</v>
      </c>
      <c r="E32" s="55">
        <v>50000</v>
      </c>
      <c r="F32" s="55">
        <v>50000</v>
      </c>
      <c r="G32" s="54">
        <v>10625</v>
      </c>
      <c r="H32" s="10">
        <f t="shared" si="2"/>
        <v>21.25</v>
      </c>
      <c r="I32" s="10">
        <f t="shared" si="1"/>
        <v>21.25</v>
      </c>
    </row>
    <row r="33" spans="3:12" s="3" customFormat="1" ht="25.5" x14ac:dyDescent="0.2">
      <c r="C33" s="37" t="s">
        <v>16</v>
      </c>
      <c r="D33" s="38" t="s">
        <v>17</v>
      </c>
      <c r="E33" s="55">
        <v>200000</v>
      </c>
      <c r="F33" s="55">
        <v>200000</v>
      </c>
      <c r="G33" s="54">
        <v>79310</v>
      </c>
      <c r="H33" s="10">
        <f t="shared" si="2"/>
        <v>39.655000000000001</v>
      </c>
      <c r="I33" s="10">
        <f t="shared" si="1"/>
        <v>39.655000000000001</v>
      </c>
    </row>
    <row r="34" spans="3:12" s="3" customFormat="1" ht="38.25" x14ac:dyDescent="0.2">
      <c r="C34" s="37" t="s">
        <v>45</v>
      </c>
      <c r="D34" s="38" t="s">
        <v>41</v>
      </c>
      <c r="E34" s="55">
        <v>7892000</v>
      </c>
      <c r="F34" s="55">
        <v>7892000</v>
      </c>
      <c r="G34" s="54">
        <v>1233068</v>
      </c>
      <c r="H34" s="10">
        <f t="shared" si="2"/>
        <v>15.624277749619869</v>
      </c>
      <c r="I34" s="10">
        <f t="shared" si="1"/>
        <v>15.624277749619869</v>
      </c>
    </row>
    <row r="35" spans="3:12" s="3" customFormat="1" x14ac:dyDescent="0.2">
      <c r="C35" s="37" t="s">
        <v>45</v>
      </c>
      <c r="D35" s="38" t="s">
        <v>42</v>
      </c>
      <c r="E35" s="55">
        <v>1785700</v>
      </c>
      <c r="F35" s="55">
        <v>1874700</v>
      </c>
      <c r="G35" s="54">
        <v>248877</v>
      </c>
      <c r="H35" s="10">
        <f t="shared" si="2"/>
        <v>13.937223497787981</v>
      </c>
      <c r="I35" s="10">
        <f t="shared" si="1"/>
        <v>13.275564090254441</v>
      </c>
    </row>
    <row r="36" spans="3:12" s="3" customFormat="1" x14ac:dyDescent="0.2">
      <c r="C36" s="37" t="s">
        <v>27</v>
      </c>
      <c r="D36" s="38" t="s">
        <v>43</v>
      </c>
      <c r="E36" s="55">
        <v>99000</v>
      </c>
      <c r="F36" s="55">
        <v>99000</v>
      </c>
      <c r="G36" s="54">
        <v>8000</v>
      </c>
      <c r="H36" s="10">
        <f t="shared" si="2"/>
        <v>8.0808080808080813</v>
      </c>
      <c r="I36" s="10">
        <f>G36/F36*100</f>
        <v>8.0808080808080813</v>
      </c>
    </row>
    <row r="37" spans="3:12" s="3" customFormat="1" ht="25.5" x14ac:dyDescent="0.2">
      <c r="C37" s="37" t="s">
        <v>46</v>
      </c>
      <c r="D37" s="38" t="s">
        <v>44</v>
      </c>
      <c r="E37" s="55">
        <v>1200000</v>
      </c>
      <c r="F37" s="55">
        <v>1200000</v>
      </c>
      <c r="G37" s="54">
        <v>0</v>
      </c>
      <c r="H37" s="10">
        <f t="shared" si="2"/>
        <v>0</v>
      </c>
      <c r="I37" s="10">
        <f t="shared" si="1"/>
        <v>0</v>
      </c>
    </row>
    <row r="38" spans="3:12" s="3" customFormat="1" ht="27.6" customHeight="1" x14ac:dyDescent="0.2">
      <c r="C38" s="37" t="s">
        <v>67</v>
      </c>
      <c r="D38" s="38" t="s">
        <v>66</v>
      </c>
      <c r="E38" s="55">
        <v>90000</v>
      </c>
      <c r="F38" s="54">
        <v>90000</v>
      </c>
      <c r="G38" s="54">
        <v>0</v>
      </c>
      <c r="H38" s="10">
        <f>G38/E38*100</f>
        <v>0</v>
      </c>
      <c r="I38" s="10">
        <f t="shared" si="1"/>
        <v>0</v>
      </c>
    </row>
    <row r="39" spans="3:12" s="3" customFormat="1" ht="18" customHeight="1" x14ac:dyDescent="0.2">
      <c r="C39" s="41" t="s">
        <v>87</v>
      </c>
      <c r="D39" s="57" t="s">
        <v>92</v>
      </c>
      <c r="E39" s="55">
        <v>400000</v>
      </c>
      <c r="F39" s="54">
        <v>400000</v>
      </c>
      <c r="G39" s="54">
        <v>25554</v>
      </c>
      <c r="H39" s="10">
        <f>G39/E39*100</f>
        <v>6.3884999999999996</v>
      </c>
      <c r="I39" s="10">
        <f>G39/F39*100</f>
        <v>6.3884999999999996</v>
      </c>
    </row>
    <row r="40" spans="3:12" ht="19.149999999999999" customHeight="1" x14ac:dyDescent="0.2">
      <c r="C40" s="11"/>
      <c r="D40" s="9" t="s">
        <v>5</v>
      </c>
      <c r="E40" s="17">
        <f>SUM(E9:E39)</f>
        <v>124314800</v>
      </c>
      <c r="F40" s="17">
        <f>SUM(F9:F39)</f>
        <v>125995646.97</v>
      </c>
      <c r="G40" s="17">
        <f>SUM(G9:G39)</f>
        <v>29621624.609999999</v>
      </c>
      <c r="H40" s="12">
        <f>G40/E40*100</f>
        <v>23.827914785689234</v>
      </c>
      <c r="I40" s="16">
        <f t="shared" si="1"/>
        <v>23.510038102390165</v>
      </c>
    </row>
    <row r="41" spans="3:12" s="3" customFormat="1" x14ac:dyDescent="0.2">
      <c r="C41" s="37" t="s">
        <v>28</v>
      </c>
      <c r="D41" s="42" t="s">
        <v>48</v>
      </c>
      <c r="E41" s="55">
        <v>636100</v>
      </c>
      <c r="F41" s="54">
        <v>636100</v>
      </c>
      <c r="G41" s="54">
        <v>225000</v>
      </c>
      <c r="H41" s="10">
        <f>G41/E41*100</f>
        <v>35.371796887281874</v>
      </c>
      <c r="I41" s="10">
        <f>G41/F41*100</f>
        <v>35.371796887281874</v>
      </c>
    </row>
    <row r="42" spans="3:12" s="3" customFormat="1" ht="25.5" x14ac:dyDescent="0.2">
      <c r="C42" s="37" t="s">
        <v>28</v>
      </c>
      <c r="D42" s="56" t="s">
        <v>47</v>
      </c>
      <c r="E42" s="55">
        <v>0</v>
      </c>
      <c r="F42" s="54">
        <v>0</v>
      </c>
      <c r="G42" s="54">
        <v>0</v>
      </c>
      <c r="H42" s="10"/>
      <c r="I42" s="10" t="e">
        <f>G42/F42*100</f>
        <v>#DIV/0!</v>
      </c>
    </row>
    <row r="43" spans="3:12" x14ac:dyDescent="0.2">
      <c r="C43" s="11"/>
      <c r="D43" s="9" t="s">
        <v>6</v>
      </c>
      <c r="E43" s="62">
        <f>SUM(E40:E42)</f>
        <v>124950900</v>
      </c>
      <c r="F43" s="63">
        <f>SUM(F40:F42)</f>
        <v>126631746.97</v>
      </c>
      <c r="G43" s="63">
        <f>SUM(G40:G42)</f>
        <v>29846624.609999999</v>
      </c>
      <c r="H43" s="16">
        <f t="shared" ref="H43:H53" si="3">G43/E43*100</f>
        <v>23.886682376837619</v>
      </c>
      <c r="I43" s="16">
        <f t="shared" si="1"/>
        <v>23.569622408408286</v>
      </c>
      <c r="J43" s="25"/>
      <c r="K43" s="25"/>
      <c r="L43" s="25"/>
    </row>
    <row r="44" spans="3:12" x14ac:dyDescent="0.2">
      <c r="C44" s="11"/>
      <c r="D44" s="9" t="s">
        <v>7</v>
      </c>
      <c r="E44" s="17">
        <f>SUM(E45:E69)</f>
        <v>7125600</v>
      </c>
      <c r="F44" s="17">
        <f>SUM(F45:F69)</f>
        <v>10904331</v>
      </c>
      <c r="G44" s="17">
        <f>SUM(G45:G69)-1</f>
        <v>5767214</v>
      </c>
      <c r="H44" s="16">
        <f t="shared" si="3"/>
        <v>80.936538677444702</v>
      </c>
      <c r="I44" s="16">
        <f t="shared" ref="I44:I52" si="4">G44/F44*100</f>
        <v>52.889205215799116</v>
      </c>
      <c r="J44" s="25"/>
      <c r="K44" s="25"/>
      <c r="L44" s="25"/>
    </row>
    <row r="45" spans="3:12" ht="51" x14ac:dyDescent="0.2">
      <c r="C45" s="37" t="s">
        <v>12</v>
      </c>
      <c r="D45" s="38" t="s">
        <v>13</v>
      </c>
      <c r="E45" s="55">
        <v>184000</v>
      </c>
      <c r="F45" s="54">
        <v>184000</v>
      </c>
      <c r="G45" s="54">
        <v>167660</v>
      </c>
      <c r="H45" s="10">
        <f t="shared" si="3"/>
        <v>91.119565217391312</v>
      </c>
      <c r="I45" s="10">
        <f t="shared" si="4"/>
        <v>91.119565217391312</v>
      </c>
    </row>
    <row r="46" spans="3:12" x14ac:dyDescent="0.2">
      <c r="C46" s="37" t="s">
        <v>23</v>
      </c>
      <c r="D46" s="38" t="s">
        <v>32</v>
      </c>
      <c r="E46" s="55">
        <v>430000</v>
      </c>
      <c r="F46" s="54">
        <v>430000</v>
      </c>
      <c r="G46" s="54"/>
      <c r="H46" s="12">
        <f t="shared" si="3"/>
        <v>0</v>
      </c>
      <c r="I46" s="12">
        <f t="shared" si="4"/>
        <v>0</v>
      </c>
    </row>
    <row r="47" spans="3:12" ht="25.5" x14ac:dyDescent="0.2">
      <c r="C47" s="37" t="s">
        <v>19</v>
      </c>
      <c r="D47" s="39" t="s">
        <v>73</v>
      </c>
      <c r="E47" s="55">
        <v>2150000</v>
      </c>
      <c r="F47" s="54">
        <v>2185000</v>
      </c>
      <c r="G47" s="54">
        <v>149167</v>
      </c>
      <c r="H47" s="10">
        <f t="shared" si="3"/>
        <v>6.9379999999999997</v>
      </c>
      <c r="I47" s="10">
        <f t="shared" si="4"/>
        <v>6.8268649885583521</v>
      </c>
    </row>
    <row r="48" spans="3:12" ht="25.5" x14ac:dyDescent="0.2">
      <c r="C48" s="37" t="s">
        <v>98</v>
      </c>
      <c r="D48" s="39" t="s">
        <v>99</v>
      </c>
      <c r="E48" s="55">
        <v>258000</v>
      </c>
      <c r="F48" s="54">
        <v>258000</v>
      </c>
      <c r="G48" s="54"/>
      <c r="H48" s="10">
        <f t="shared" si="3"/>
        <v>0</v>
      </c>
      <c r="I48" s="10">
        <f>G48/F48*100</f>
        <v>0</v>
      </c>
    </row>
    <row r="49" spans="3:9" ht="44.45" customHeight="1" x14ac:dyDescent="0.2">
      <c r="C49" s="37" t="s">
        <v>20</v>
      </c>
      <c r="D49" s="38" t="s">
        <v>33</v>
      </c>
      <c r="E49" s="55">
        <v>80000</v>
      </c>
      <c r="F49" s="54">
        <v>80000</v>
      </c>
      <c r="G49" s="54">
        <v>53530</v>
      </c>
      <c r="H49" s="10">
        <f t="shared" si="3"/>
        <v>66.912499999999994</v>
      </c>
      <c r="I49" s="10">
        <f>G49/F49*100</f>
        <v>66.912499999999994</v>
      </c>
    </row>
    <row r="50" spans="3:9" ht="68.25" customHeight="1" x14ac:dyDescent="0.2">
      <c r="C50" s="37" t="s">
        <v>22</v>
      </c>
      <c r="D50" s="38" t="s">
        <v>100</v>
      </c>
      <c r="E50" s="55"/>
      <c r="F50" s="54">
        <v>65800</v>
      </c>
      <c r="G50" s="54"/>
      <c r="H50" s="10" t="e">
        <f t="shared" si="3"/>
        <v>#DIV/0!</v>
      </c>
      <c r="I50" s="10">
        <f>G50/F50*100</f>
        <v>0</v>
      </c>
    </row>
    <row r="51" spans="3:9" ht="63.75" x14ac:dyDescent="0.2">
      <c r="C51" s="37" t="s">
        <v>22</v>
      </c>
      <c r="D51" s="39" t="s">
        <v>101</v>
      </c>
      <c r="E51" s="55">
        <v>0</v>
      </c>
      <c r="F51" s="54">
        <v>592198</v>
      </c>
      <c r="G51" s="54">
        <v>0</v>
      </c>
      <c r="H51" s="10" t="e">
        <f t="shared" si="3"/>
        <v>#DIV/0!</v>
      </c>
      <c r="I51" s="10">
        <f>G51/F51*100</f>
        <v>0</v>
      </c>
    </row>
    <row r="52" spans="3:9" ht="21.6" customHeight="1" x14ac:dyDescent="0.2">
      <c r="C52" s="41" t="s">
        <v>77</v>
      </c>
      <c r="D52" s="43" t="s">
        <v>75</v>
      </c>
      <c r="E52" s="55">
        <v>400000</v>
      </c>
      <c r="F52" s="54">
        <v>400000</v>
      </c>
      <c r="G52" s="54">
        <v>0</v>
      </c>
      <c r="H52" s="10">
        <f t="shared" si="3"/>
        <v>0</v>
      </c>
      <c r="I52" s="10">
        <f t="shared" si="4"/>
        <v>0</v>
      </c>
    </row>
    <row r="53" spans="3:9" ht="38.25" x14ac:dyDescent="0.2">
      <c r="C53" s="37" t="s">
        <v>64</v>
      </c>
      <c r="D53" s="38" t="s">
        <v>62</v>
      </c>
      <c r="E53" s="55">
        <v>400000</v>
      </c>
      <c r="F53" s="54">
        <v>400000</v>
      </c>
      <c r="G53" s="54">
        <v>117797</v>
      </c>
      <c r="H53" s="10">
        <f t="shared" si="3"/>
        <v>29.449249999999999</v>
      </c>
      <c r="I53" s="10">
        <f t="shared" ref="I53:I64" si="5">G53/F53*100</f>
        <v>29.449249999999999</v>
      </c>
    </row>
    <row r="54" spans="3:9" x14ac:dyDescent="0.2">
      <c r="C54" s="41" t="s">
        <v>24</v>
      </c>
      <c r="D54" s="39" t="s">
        <v>63</v>
      </c>
      <c r="E54" s="55">
        <v>0</v>
      </c>
      <c r="F54" s="54">
        <v>0</v>
      </c>
      <c r="G54" s="54">
        <v>0</v>
      </c>
      <c r="H54" s="10"/>
      <c r="I54" s="10"/>
    </row>
    <row r="55" spans="3:9" x14ac:dyDescent="0.2">
      <c r="C55" s="37" t="s">
        <v>24</v>
      </c>
      <c r="D55" s="38" t="s">
        <v>38</v>
      </c>
      <c r="E55" s="55">
        <v>4000</v>
      </c>
      <c r="F55" s="54">
        <v>4000</v>
      </c>
      <c r="G55" s="54">
        <v>0</v>
      </c>
      <c r="H55" s="12">
        <f t="shared" ref="H55:H64" si="6">G55/E55*100</f>
        <v>0</v>
      </c>
      <c r="I55" s="12">
        <f t="shared" si="5"/>
        <v>0</v>
      </c>
    </row>
    <row r="56" spans="3:9" ht="25.5" x14ac:dyDescent="0.2">
      <c r="C56" s="37" t="s">
        <v>25</v>
      </c>
      <c r="D56" s="38" t="s">
        <v>39</v>
      </c>
      <c r="E56" s="55">
        <v>1070000</v>
      </c>
      <c r="F56" s="54">
        <v>1096000</v>
      </c>
      <c r="G56" s="54">
        <v>70</v>
      </c>
      <c r="H56" s="10">
        <f t="shared" si="6"/>
        <v>6.5420560747663547E-3</v>
      </c>
      <c r="I56" s="10">
        <f t="shared" si="5"/>
        <v>6.386861313868614E-3</v>
      </c>
    </row>
    <row r="57" spans="3:9" ht="38.25" x14ac:dyDescent="0.2">
      <c r="C57" s="37" t="s">
        <v>45</v>
      </c>
      <c r="D57" s="38" t="s">
        <v>41</v>
      </c>
      <c r="E57" s="55">
        <v>175000</v>
      </c>
      <c r="F57" s="54">
        <v>175000</v>
      </c>
      <c r="G57" s="54">
        <v>0</v>
      </c>
      <c r="H57" s="10">
        <f t="shared" si="6"/>
        <v>0</v>
      </c>
      <c r="I57" s="10">
        <f t="shared" si="5"/>
        <v>0</v>
      </c>
    </row>
    <row r="58" spans="3:9" x14ac:dyDescent="0.2">
      <c r="C58" s="37" t="s">
        <v>45</v>
      </c>
      <c r="D58" s="38" t="s">
        <v>42</v>
      </c>
      <c r="E58" s="55"/>
      <c r="F58" s="54"/>
      <c r="G58" s="54">
        <v>227460</v>
      </c>
      <c r="H58" s="10" t="e">
        <f t="shared" si="6"/>
        <v>#DIV/0!</v>
      </c>
      <c r="I58" s="10" t="e">
        <f t="shared" si="5"/>
        <v>#DIV/0!</v>
      </c>
    </row>
    <row r="59" spans="3:9" ht="30" hidden="1" customHeight="1" x14ac:dyDescent="0.2">
      <c r="C59" s="58" t="s">
        <v>93</v>
      </c>
      <c r="D59" s="56" t="s">
        <v>90</v>
      </c>
      <c r="E59" s="54"/>
      <c r="F59" s="54">
        <v>0</v>
      </c>
      <c r="G59" s="54">
        <v>0</v>
      </c>
      <c r="H59" s="10"/>
      <c r="I59" s="10"/>
    </row>
    <row r="60" spans="3:9" ht="30" hidden="1" customHeight="1" x14ac:dyDescent="0.2">
      <c r="C60" s="58" t="s">
        <v>27</v>
      </c>
      <c r="D60" s="57" t="s">
        <v>89</v>
      </c>
      <c r="E60" s="54"/>
      <c r="F60" s="54">
        <v>0</v>
      </c>
      <c r="G60" s="54">
        <v>0</v>
      </c>
      <c r="H60" s="10"/>
      <c r="I60" s="10"/>
    </row>
    <row r="61" spans="3:9" ht="30" hidden="1" customHeight="1" x14ac:dyDescent="0.2">
      <c r="C61" s="37" t="s">
        <v>52</v>
      </c>
      <c r="D61" s="57" t="s">
        <v>91</v>
      </c>
      <c r="E61" s="54"/>
      <c r="F61" s="54">
        <v>0</v>
      </c>
      <c r="G61" s="54">
        <v>0</v>
      </c>
      <c r="H61" s="10"/>
      <c r="I61" s="10"/>
    </row>
    <row r="62" spans="3:9" ht="30" customHeight="1" x14ac:dyDescent="0.2">
      <c r="C62" s="37"/>
      <c r="D62" s="65" t="s">
        <v>65</v>
      </c>
      <c r="E62" s="54">
        <v>60000</v>
      </c>
      <c r="F62" s="54">
        <v>60000</v>
      </c>
      <c r="G62" s="54"/>
      <c r="H62" s="10">
        <f>G62/E62*100</f>
        <v>0</v>
      </c>
      <c r="I62" s="10">
        <f>G62/F62*100</f>
        <v>0</v>
      </c>
    </row>
    <row r="63" spans="3:9" ht="30" customHeight="1" x14ac:dyDescent="0.2">
      <c r="C63" s="37"/>
      <c r="D63" s="65" t="s">
        <v>102</v>
      </c>
      <c r="E63" s="54">
        <v>1838600</v>
      </c>
      <c r="F63" s="54">
        <v>1838600</v>
      </c>
      <c r="G63" s="54">
        <v>805681</v>
      </c>
      <c r="H63" s="10">
        <f>G63/E63*100</f>
        <v>43.820352442075496</v>
      </c>
      <c r="I63" s="10">
        <f>G63/F63*100</f>
        <v>43.820352442075496</v>
      </c>
    </row>
    <row r="64" spans="3:9" ht="25.5" x14ac:dyDescent="0.2">
      <c r="C64" s="37" t="s">
        <v>52</v>
      </c>
      <c r="D64" s="44" t="s">
        <v>49</v>
      </c>
      <c r="E64" s="55">
        <v>50000</v>
      </c>
      <c r="F64" s="54">
        <v>50000</v>
      </c>
      <c r="G64" s="54">
        <v>0</v>
      </c>
      <c r="H64" s="10">
        <f t="shared" si="6"/>
        <v>0</v>
      </c>
      <c r="I64" s="10">
        <f t="shared" si="5"/>
        <v>0</v>
      </c>
    </row>
    <row r="65" spans="3:12" ht="12.75" customHeight="1" x14ac:dyDescent="0.2">
      <c r="C65" s="37"/>
      <c r="D65" s="38" t="s">
        <v>103</v>
      </c>
      <c r="E65" s="55">
        <v>0</v>
      </c>
      <c r="F65" s="54">
        <v>3024733</v>
      </c>
      <c r="G65" s="54">
        <v>2417042</v>
      </c>
      <c r="H65" s="10"/>
      <c r="I65" s="10">
        <f>G65/F65*100</f>
        <v>79.909268024648782</v>
      </c>
    </row>
    <row r="66" spans="3:12" ht="38.25" x14ac:dyDescent="0.2">
      <c r="C66" s="37" t="s">
        <v>18</v>
      </c>
      <c r="D66" s="40" t="s">
        <v>88</v>
      </c>
      <c r="E66" s="55">
        <v>0</v>
      </c>
      <c r="F66" s="54">
        <v>0</v>
      </c>
      <c r="G66" s="54">
        <v>1828808</v>
      </c>
      <c r="H66" s="10"/>
      <c r="I66" s="10"/>
    </row>
    <row r="67" spans="3:12" ht="25.5" x14ac:dyDescent="0.2">
      <c r="C67" s="37" t="s">
        <v>67</v>
      </c>
      <c r="D67" s="38" t="s">
        <v>66</v>
      </c>
      <c r="E67" s="55">
        <v>0</v>
      </c>
      <c r="F67" s="54"/>
      <c r="G67" s="54"/>
      <c r="H67" s="10"/>
      <c r="I67" s="10"/>
    </row>
    <row r="68" spans="3:12" x14ac:dyDescent="0.2">
      <c r="C68" s="41" t="s">
        <v>87</v>
      </c>
      <c r="D68" s="57" t="s">
        <v>92</v>
      </c>
      <c r="E68" s="55">
        <v>0</v>
      </c>
      <c r="F68" s="54"/>
      <c r="G68" s="54"/>
      <c r="H68" s="10"/>
      <c r="I68" s="10"/>
    </row>
    <row r="69" spans="3:12" x14ac:dyDescent="0.2">
      <c r="C69" s="37" t="s">
        <v>51</v>
      </c>
      <c r="D69" s="38" t="s">
        <v>50</v>
      </c>
      <c r="E69" s="55">
        <v>26000</v>
      </c>
      <c r="F69" s="54">
        <v>61000</v>
      </c>
      <c r="G69" s="54">
        <v>0</v>
      </c>
      <c r="H69" s="10">
        <f>G69/E69*100</f>
        <v>0</v>
      </c>
      <c r="I69" s="10">
        <f>G69/F69*100</f>
        <v>0</v>
      </c>
    </row>
    <row r="70" spans="3:12" ht="17.25" customHeight="1" x14ac:dyDescent="0.2">
      <c r="C70" s="45"/>
      <c r="D70" s="9" t="s">
        <v>8</v>
      </c>
      <c r="E70" s="17">
        <f>SUM(E43+E44)</f>
        <v>132076500</v>
      </c>
      <c r="F70" s="17">
        <f>SUM(F43+F44)</f>
        <v>137536077.97</v>
      </c>
      <c r="G70" s="17">
        <f>SUM(G43+G44)</f>
        <v>35613838.609999999</v>
      </c>
      <c r="H70" s="26">
        <f>G70/E70*100</f>
        <v>26.964553580689977</v>
      </c>
      <c r="I70" s="16">
        <f>G70/F70*100</f>
        <v>25.89417928419353</v>
      </c>
      <c r="J70" s="25"/>
      <c r="K70" s="25"/>
      <c r="L70" s="25"/>
    </row>
    <row r="71" spans="3:12" ht="17.25" customHeight="1" x14ac:dyDescent="0.2">
      <c r="C71" s="11"/>
      <c r="D71" s="18" t="s">
        <v>82</v>
      </c>
      <c r="E71" s="17"/>
      <c r="F71" s="17"/>
      <c r="G71" s="17"/>
      <c r="H71" s="26"/>
      <c r="I71" s="16"/>
    </row>
    <row r="72" spans="3:12" ht="25.9" customHeight="1" x14ac:dyDescent="0.2">
      <c r="C72" s="46" t="s">
        <v>68</v>
      </c>
      <c r="D72" s="47" t="s">
        <v>69</v>
      </c>
      <c r="E72" s="21">
        <v>162000</v>
      </c>
      <c r="F72" s="21">
        <v>162000</v>
      </c>
      <c r="G72" s="21"/>
      <c r="H72" s="12">
        <f>G72/E72*100</f>
        <v>0</v>
      </c>
      <c r="I72" s="27">
        <f>G72/F72*100</f>
        <v>0</v>
      </c>
    </row>
    <row r="73" spans="3:12" ht="25.9" customHeight="1" x14ac:dyDescent="0.2">
      <c r="C73" s="46"/>
      <c r="D73" s="48" t="s">
        <v>83</v>
      </c>
      <c r="E73" s="21"/>
      <c r="F73" s="21"/>
      <c r="G73" s="21"/>
      <c r="H73" s="12"/>
      <c r="I73" s="16"/>
    </row>
    <row r="74" spans="3:12" ht="25.9" customHeight="1" x14ac:dyDescent="0.2">
      <c r="C74" s="46" t="s">
        <v>68</v>
      </c>
      <c r="D74" s="47" t="s">
        <v>69</v>
      </c>
      <c r="E74" s="21">
        <v>19500</v>
      </c>
      <c r="F74" s="21">
        <v>19500</v>
      </c>
      <c r="G74" s="21"/>
      <c r="H74" s="12">
        <f>G74/E74*100</f>
        <v>0</v>
      </c>
      <c r="I74" s="12">
        <f>G74/F74*100</f>
        <v>0</v>
      </c>
    </row>
    <row r="75" spans="3:12" ht="23.45" customHeight="1" x14ac:dyDescent="0.2">
      <c r="C75" s="46" t="s">
        <v>68</v>
      </c>
      <c r="D75" s="40" t="s">
        <v>81</v>
      </c>
      <c r="E75" s="21">
        <v>-19500</v>
      </c>
      <c r="F75" s="21">
        <v>-19500</v>
      </c>
      <c r="G75" s="21"/>
      <c r="H75" s="12">
        <f>G75/E75*100</f>
        <v>0</v>
      </c>
      <c r="I75" s="12">
        <f>G75/F75*100</f>
        <v>0</v>
      </c>
    </row>
    <row r="76" spans="3:12" ht="26.45" customHeight="1" x14ac:dyDescent="0.2">
      <c r="C76" s="49"/>
      <c r="D76" s="50" t="s">
        <v>54</v>
      </c>
      <c r="E76" s="13"/>
      <c r="F76" s="13"/>
      <c r="G76" s="13"/>
      <c r="H76" s="12"/>
      <c r="I76" s="12"/>
    </row>
    <row r="77" spans="3:12" ht="13.9" customHeight="1" x14ac:dyDescent="0.2">
      <c r="C77" s="14">
        <v>200000</v>
      </c>
      <c r="D77" s="15" t="s">
        <v>55</v>
      </c>
      <c r="E77" s="51"/>
      <c r="F77" s="52"/>
      <c r="G77" s="53">
        <v>1761046</v>
      </c>
      <c r="H77" s="12"/>
      <c r="I77" s="12"/>
    </row>
    <row r="78" spans="3:12" ht="13.9" customHeight="1" x14ac:dyDescent="0.2">
      <c r="C78" s="14">
        <v>203000</v>
      </c>
      <c r="D78" s="67" t="s">
        <v>95</v>
      </c>
      <c r="E78" s="68"/>
      <c r="F78" s="21"/>
      <c r="G78" s="61"/>
      <c r="H78" s="12"/>
      <c r="I78" s="12"/>
    </row>
    <row r="79" spans="3:12" ht="25.5" x14ac:dyDescent="0.2">
      <c r="C79" s="14">
        <v>205000</v>
      </c>
      <c r="D79" s="15" t="s">
        <v>61</v>
      </c>
      <c r="E79" s="51"/>
      <c r="F79" s="51"/>
      <c r="G79" s="22">
        <v>-429286</v>
      </c>
      <c r="H79" s="12"/>
      <c r="I79" s="12"/>
    </row>
    <row r="80" spans="3:12" x14ac:dyDescent="0.2">
      <c r="C80" s="14">
        <v>208000</v>
      </c>
      <c r="D80" s="15" t="s">
        <v>56</v>
      </c>
      <c r="E80" s="51"/>
      <c r="F80" s="53"/>
      <c r="G80" s="53">
        <v>2190332</v>
      </c>
      <c r="H80" s="12"/>
      <c r="I80" s="12"/>
    </row>
    <row r="81" spans="3:9" x14ac:dyDescent="0.2">
      <c r="C81" s="14">
        <v>600000</v>
      </c>
      <c r="D81" s="15" t="s">
        <v>58</v>
      </c>
      <c r="E81" s="21"/>
      <c r="F81" s="21">
        <v>-5420253</v>
      </c>
      <c r="G81" s="53">
        <v>1761046</v>
      </c>
      <c r="H81" s="12"/>
      <c r="I81" s="12"/>
    </row>
    <row r="82" spans="3:9" x14ac:dyDescent="0.2">
      <c r="C82" s="14">
        <v>602000</v>
      </c>
      <c r="D82" s="15" t="s">
        <v>59</v>
      </c>
      <c r="E82" s="21"/>
      <c r="F82" s="21">
        <v>-5420253</v>
      </c>
      <c r="G82" s="61">
        <v>1761046</v>
      </c>
      <c r="H82" s="12"/>
      <c r="I82" s="12"/>
    </row>
    <row r="83" spans="3:9" x14ac:dyDescent="0.2">
      <c r="C83" s="14">
        <v>602100</v>
      </c>
      <c r="D83" s="15" t="s">
        <v>11</v>
      </c>
      <c r="E83" s="59"/>
      <c r="F83" s="61">
        <v>268347</v>
      </c>
      <c r="G83" s="61">
        <v>4079707</v>
      </c>
      <c r="H83" s="12"/>
      <c r="I83" s="12"/>
    </row>
    <row r="84" spans="3:9" x14ac:dyDescent="0.2">
      <c r="C84" s="14">
        <v>602200</v>
      </c>
      <c r="D84" s="15" t="s">
        <v>53</v>
      </c>
      <c r="E84" s="60"/>
      <c r="F84" s="64"/>
      <c r="G84" s="61">
        <v>1490580</v>
      </c>
      <c r="H84" s="12"/>
      <c r="I84" s="12"/>
    </row>
    <row r="85" spans="3:9" x14ac:dyDescent="0.2">
      <c r="C85" s="14">
        <v>602300</v>
      </c>
      <c r="D85" s="15" t="s">
        <v>70</v>
      </c>
      <c r="E85" s="60" t="s">
        <v>94</v>
      </c>
      <c r="F85" s="64"/>
      <c r="G85" s="61">
        <v>-218400</v>
      </c>
      <c r="H85" s="12"/>
      <c r="I85" s="12"/>
    </row>
    <row r="86" spans="3:9" ht="25.5" x14ac:dyDescent="0.2">
      <c r="C86" s="14">
        <v>602400</v>
      </c>
      <c r="D86" s="15" t="s">
        <v>57</v>
      </c>
      <c r="E86" s="59"/>
      <c r="F86" s="61">
        <v>-5688600</v>
      </c>
      <c r="G86" s="61">
        <v>-828081</v>
      </c>
      <c r="H86" s="12"/>
      <c r="I86" s="12"/>
    </row>
    <row r="87" spans="3:9" x14ac:dyDescent="0.2">
      <c r="C87" s="49"/>
      <c r="D87" s="50" t="s">
        <v>60</v>
      </c>
      <c r="E87" s="13"/>
      <c r="F87" s="13"/>
      <c r="G87" s="13"/>
      <c r="H87" s="12"/>
      <c r="I87" s="12"/>
    </row>
    <row r="88" spans="3:9" x14ac:dyDescent="0.2">
      <c r="C88" s="14">
        <v>200000</v>
      </c>
      <c r="D88" s="15" t="s">
        <v>55</v>
      </c>
      <c r="E88" s="21"/>
      <c r="F88" s="53"/>
      <c r="G88" s="53">
        <v>2492375</v>
      </c>
      <c r="H88" s="12"/>
      <c r="I88" s="12"/>
    </row>
    <row r="89" spans="3:9" ht="25.5" x14ac:dyDescent="0.2">
      <c r="C89" s="14">
        <v>205000</v>
      </c>
      <c r="D89" s="15" t="s">
        <v>61</v>
      </c>
      <c r="E89" s="21"/>
      <c r="F89" s="13"/>
      <c r="G89" s="23">
        <v>-178294</v>
      </c>
      <c r="H89" s="12"/>
      <c r="I89" s="12"/>
    </row>
    <row r="90" spans="3:9" x14ac:dyDescent="0.2">
      <c r="C90" s="14">
        <v>208000</v>
      </c>
      <c r="D90" s="15" t="s">
        <v>56</v>
      </c>
      <c r="E90" s="21"/>
      <c r="F90" s="53"/>
      <c r="G90" s="53">
        <v>2670669</v>
      </c>
      <c r="H90" s="12"/>
      <c r="I90" s="12"/>
    </row>
    <row r="91" spans="3:9" x14ac:dyDescent="0.2">
      <c r="C91" s="14">
        <v>600000</v>
      </c>
      <c r="D91" s="15" t="s">
        <v>58</v>
      </c>
      <c r="E91" s="59"/>
      <c r="F91" s="61">
        <v>8814133</v>
      </c>
      <c r="G91" s="53">
        <v>2492375</v>
      </c>
      <c r="H91" s="12"/>
      <c r="I91" s="12"/>
    </row>
    <row r="92" spans="3:9" x14ac:dyDescent="0.2">
      <c r="C92" s="14">
        <v>602000</v>
      </c>
      <c r="D92" s="15" t="s">
        <v>59</v>
      </c>
      <c r="E92" s="59"/>
      <c r="F92" s="61">
        <v>8814133</v>
      </c>
      <c r="G92" s="53">
        <v>2492375</v>
      </c>
      <c r="H92" s="12"/>
      <c r="I92" s="12"/>
    </row>
    <row r="93" spans="3:9" x14ac:dyDescent="0.2">
      <c r="C93" s="14">
        <v>602100</v>
      </c>
      <c r="D93" s="15" t="s">
        <v>11</v>
      </c>
      <c r="E93" s="13"/>
      <c r="F93" s="24">
        <v>3125533</v>
      </c>
      <c r="G93" s="23">
        <v>6701012</v>
      </c>
      <c r="H93" s="12"/>
      <c r="I93" s="12"/>
    </row>
    <row r="94" spans="3:9" x14ac:dyDescent="0.2">
      <c r="C94" s="14">
        <v>602200</v>
      </c>
      <c r="D94" s="15" t="s">
        <v>53</v>
      </c>
      <c r="E94" s="13"/>
      <c r="F94" s="24"/>
      <c r="G94" s="61">
        <v>5036718</v>
      </c>
      <c r="H94" s="12"/>
      <c r="I94" s="12"/>
    </row>
    <row r="95" spans="3:9" x14ac:dyDescent="0.2">
      <c r="C95" s="29">
        <v>602300</v>
      </c>
      <c r="D95" s="30" t="s">
        <v>70</v>
      </c>
      <c r="E95" s="31"/>
      <c r="F95" s="32"/>
      <c r="G95" s="32"/>
      <c r="H95" s="33"/>
      <c r="I95" s="33"/>
    </row>
    <row r="96" spans="3:9" ht="25.5" x14ac:dyDescent="0.2">
      <c r="C96" s="14">
        <v>602400</v>
      </c>
      <c r="D96" s="15" t="s">
        <v>57</v>
      </c>
      <c r="E96" s="59"/>
      <c r="F96" s="61">
        <v>5688600</v>
      </c>
      <c r="G96" s="61">
        <v>828081</v>
      </c>
      <c r="H96" s="12"/>
      <c r="I96" s="12"/>
    </row>
    <row r="99" spans="4:8" ht="15.75" x14ac:dyDescent="0.2">
      <c r="D99" s="34" t="s">
        <v>105</v>
      </c>
      <c r="E99" s="35"/>
      <c r="F99" s="35"/>
      <c r="G99" s="35" t="s">
        <v>106</v>
      </c>
      <c r="H99" s="35"/>
    </row>
  </sheetData>
  <mergeCells count="2">
    <mergeCell ref="C6:I7"/>
    <mergeCell ref="D78:E78"/>
  </mergeCells>
  <phoneticPr fontId="9" type="noConversion"/>
  <pageMargins left="0.43307086614173229" right="0.23622047244094491" top="0.55118110236220474" bottom="0.59055118110236227" header="0.31496062992125984" footer="0.19685039370078741"/>
  <pageSetup paperSize="9" scale="70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lastPrinted>2023-07-18T09:21:06Z</cp:lastPrinted>
  <dcterms:created xsi:type="dcterms:W3CDTF">2002-10-23T06:36:30Z</dcterms:created>
  <dcterms:modified xsi:type="dcterms:W3CDTF">2024-05-22T12:07:46Z</dcterms:modified>
</cp:coreProperties>
</file>